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9120" activeTab="0"/>
  </bookViews>
  <sheets>
    <sheet name="Dle položek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<sst xmlns="http://schemas.openxmlformats.org/spreadsheetml/2006/main" count="154" uniqueCount="99">
  <si>
    <t>Druh příjmu</t>
  </si>
  <si>
    <t>Daň záv. činnost</t>
  </si>
  <si>
    <t>DPFO zálohová</t>
  </si>
  <si>
    <t>DPFO srážková</t>
  </si>
  <si>
    <t>DPH</t>
  </si>
  <si>
    <t>DPPO</t>
  </si>
  <si>
    <t>Poplatky za odpady</t>
  </si>
  <si>
    <t>Poplatky ze psů</t>
  </si>
  <si>
    <t>Daň z nemovitostí</t>
  </si>
  <si>
    <t>Podnikání v zemědělství</t>
  </si>
  <si>
    <t>Vodné</t>
  </si>
  <si>
    <t>Nájem bytu v MŠ</t>
  </si>
  <si>
    <t>Úroky kreditní</t>
  </si>
  <si>
    <t>Druh výdaje</t>
  </si>
  <si>
    <t>Mzdy zaměstnanců, daně</t>
  </si>
  <si>
    <t>Vodojem odměny</t>
  </si>
  <si>
    <t>Údržba zeleně odměny</t>
  </si>
  <si>
    <t>Správa odměny</t>
  </si>
  <si>
    <t>Sociální pojištění</t>
  </si>
  <si>
    <t>Zdravotní pojištění</t>
  </si>
  <si>
    <t>Správa spotřeba materiálu</t>
  </si>
  <si>
    <t>Požární ochrana spotřeba mater.</t>
  </si>
  <si>
    <t>Úroky z úvěru</t>
  </si>
  <si>
    <t>Knihovna nákup knih</t>
  </si>
  <si>
    <t>Správa nákup DHIM</t>
  </si>
  <si>
    <t>Správa plyn</t>
  </si>
  <si>
    <t>Vodojem elektřina</t>
  </si>
  <si>
    <t>Veř. osvětlení elektřina</t>
  </si>
  <si>
    <t>Požární ochrana elektřina</t>
  </si>
  <si>
    <t>Správa elektřina</t>
  </si>
  <si>
    <t>Správa spoje</t>
  </si>
  <si>
    <t>Poplatky bance</t>
  </si>
  <si>
    <t>Odvoz odpadu</t>
  </si>
  <si>
    <t>Vodojem služby (rozbory vody ...)</t>
  </si>
  <si>
    <t>Infrastruktura smlouvy, posudky ...</t>
  </si>
  <si>
    <t>Správa opravy</t>
  </si>
  <si>
    <t>Požární ochrana opravy</t>
  </si>
  <si>
    <t>MŠ opravy</t>
  </si>
  <si>
    <t>Zastupitelstvo cestovné</t>
  </si>
  <si>
    <t>Správa věcné dary</t>
  </si>
  <si>
    <t>Mikroregion</t>
  </si>
  <si>
    <t>Poplatkové přiznání včetně vratky</t>
  </si>
  <si>
    <t>MŠ-příspěvek od obce</t>
  </si>
  <si>
    <t>ZŠ opravy</t>
  </si>
  <si>
    <t>RS</t>
  </si>
  <si>
    <t>Správní poplatky</t>
  </si>
  <si>
    <t>Eko-Kom tříděné odpady</t>
  </si>
  <si>
    <t>Dotace ze SR</t>
  </si>
  <si>
    <t>Celkem</t>
  </si>
  <si>
    <t>Veř. osvělení nákup mat.</t>
  </si>
  <si>
    <t>Správa služby</t>
  </si>
  <si>
    <t>Daň z převodu nemovitostí</t>
  </si>
  <si>
    <t>Poplatky knihovna</t>
  </si>
  <si>
    <t>Příjmy za sekání od soukr.</t>
  </si>
  <si>
    <t>Poplatky z hrobů</t>
  </si>
  <si>
    <t>Knihovna ostatní osobní výdaje</t>
  </si>
  <si>
    <t>Kultura ostatní osobní výdaje</t>
  </si>
  <si>
    <t>Podpora sportu</t>
  </si>
  <si>
    <t>Správa-akce pro občany</t>
  </si>
  <si>
    <t>Vodojem opravy</t>
  </si>
  <si>
    <t>Vodojem nákup mat.</t>
  </si>
  <si>
    <t>Kameník</t>
  </si>
  <si>
    <t>Konárková</t>
  </si>
  <si>
    <t>Brandýský</t>
  </si>
  <si>
    <t>ST</t>
  </si>
  <si>
    <t>MS</t>
  </si>
  <si>
    <t>PK</t>
  </si>
  <si>
    <t>Finanční</t>
  </si>
  <si>
    <t>Matějková</t>
  </si>
  <si>
    <t>Stárek</t>
  </si>
  <si>
    <t>Kontrolní</t>
  </si>
  <si>
    <t>Zeman</t>
  </si>
  <si>
    <t>Marhold</t>
  </si>
  <si>
    <t>CK</t>
  </si>
  <si>
    <t>CZ</t>
  </si>
  <si>
    <t>PR</t>
  </si>
  <si>
    <t>Zastupitelstvo obce</t>
  </si>
  <si>
    <t>Rozvoj a výstavba</t>
  </si>
  <si>
    <t>KU,šk a tv</t>
  </si>
  <si>
    <t>Ku a tv</t>
  </si>
  <si>
    <t>šk a rozvoj</t>
  </si>
  <si>
    <t>výstavba</t>
  </si>
  <si>
    <t>Blanka</t>
  </si>
  <si>
    <t>Franta</t>
  </si>
  <si>
    <t>Lída</t>
  </si>
  <si>
    <t>Eva</t>
  </si>
  <si>
    <t>Povinné pojistné na ZP zastup.</t>
  </si>
  <si>
    <t>Neinv. Transfery obcím-žáci ZŠ</t>
  </si>
  <si>
    <t>MŠ - nákup DHIM</t>
  </si>
  <si>
    <t>Údržba místních komunikací</t>
  </si>
  <si>
    <t>DPFO OSVČ</t>
  </si>
  <si>
    <t>????</t>
  </si>
  <si>
    <t>Dotace klubovna</t>
  </si>
  <si>
    <t>Příjmy 2013</t>
  </si>
  <si>
    <t>Výdaje 2013</t>
  </si>
  <si>
    <t>Návrh rozpočtu byl v OZ projednán: 23.1.2013</t>
  </si>
  <si>
    <t>Návrh rozpočtu byl zveřejněn od: 23.1.2013</t>
  </si>
  <si>
    <t>Rozpočet byl v OZ schválen: 13.2.2013</t>
  </si>
  <si>
    <t>Schválený rozpočet byl zveřejněn: 13.2.2013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</si>
</sst>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1"/>
      <name val="Arial CE"/>
      <family val="2"/>
    </font>
    <font>
      <u val="single"/>
      <sz val="10"/>
      <color indexed="2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ck"/>
    </border>
    <border>
      <left style="thin"/>
      <right style="medium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 style="thick"/>
      <right style="thin"/>
      <top style="thin"/>
      <bottom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0" xfId="0" applyNumberForma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1" fontId="3" fillId="0" borderId="16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" fontId="0" fillId="0" borderId="26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24" borderId="13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7" xfId="0" applyNumberFormat="1" applyBorder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30" xfId="0" applyFill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3" fillId="17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24" borderId="0" xfId="0" applyNumberForma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2" xfId="0" applyFill="1" applyBorder="1" applyAlignment="1">
      <alignment/>
    </xf>
    <xf numFmtId="3" fontId="0" fillId="25" borderId="12" xfId="0" applyNumberFormat="1" applyFill="1" applyBorder="1" applyAlignment="1">
      <alignment horizontal="center"/>
    </xf>
    <xf numFmtId="0" fontId="3" fillId="17" borderId="33" xfId="0" applyFont="1" applyFill="1" applyBorder="1" applyAlignment="1">
      <alignment horizontal="center"/>
    </xf>
    <xf numFmtId="0" fontId="3" fillId="17" borderId="34" xfId="0" applyFont="1" applyFill="1" applyBorder="1" applyAlignment="1">
      <alignment horizontal="center"/>
    </xf>
    <xf numFmtId="0" fontId="3" fillId="17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17" borderId="38" xfId="0" applyFont="1" applyFill="1" applyBorder="1" applyAlignment="1">
      <alignment horizontal="center"/>
    </xf>
    <xf numFmtId="0" fontId="3" fillId="17" borderId="3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7">
      <selection activeCell="A33" sqref="A33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25.25390625" style="0" customWidth="1"/>
    <col min="4" max="4" width="0.12890625" style="0" customWidth="1"/>
    <col min="5" max="5" width="12.875" style="6" hidden="1" customWidth="1"/>
    <col min="6" max="6" width="12.875" style="6" customWidth="1"/>
    <col min="7" max="7" width="7.25390625" style="0" customWidth="1"/>
    <col min="9" max="9" width="28.75390625" style="0" customWidth="1"/>
    <col min="10" max="10" width="0.2421875" style="0" hidden="1" customWidth="1"/>
    <col min="11" max="11" width="0.2421875" style="0" customWidth="1"/>
    <col min="12" max="12" width="15.25390625" style="0" customWidth="1"/>
    <col min="13" max="13" width="7.625" style="0" customWidth="1"/>
    <col min="15" max="15" width="19.00390625" style="0" customWidth="1"/>
  </cols>
  <sheetData>
    <row r="1" spans="1:12" ht="13.5" thickTop="1">
      <c r="A1" s="74" t="s">
        <v>93</v>
      </c>
      <c r="B1" s="75"/>
      <c r="C1" s="75"/>
      <c r="D1" s="75"/>
      <c r="E1" s="75"/>
      <c r="F1" s="61"/>
      <c r="G1" s="69" t="s">
        <v>94</v>
      </c>
      <c r="H1" s="70"/>
      <c r="I1" s="70"/>
      <c r="J1" s="71"/>
      <c r="K1" s="63"/>
      <c r="L1" s="61"/>
    </row>
    <row r="2" spans="1:15" ht="12.75">
      <c r="A2" s="76" t="s">
        <v>44</v>
      </c>
      <c r="B2" s="77"/>
      <c r="C2" s="2" t="s">
        <v>0</v>
      </c>
      <c r="D2" s="11"/>
      <c r="E2" s="9"/>
      <c r="F2" s="62"/>
      <c r="G2" s="72" t="s">
        <v>44</v>
      </c>
      <c r="H2" s="73"/>
      <c r="I2" s="2" t="s">
        <v>13</v>
      </c>
      <c r="J2" s="11"/>
      <c r="K2" s="64"/>
      <c r="L2" s="50"/>
      <c r="O2" s="18"/>
    </row>
    <row r="3" spans="1:12" ht="12.75">
      <c r="A3" s="7"/>
      <c r="B3" s="8">
        <v>1111</v>
      </c>
      <c r="C3" s="3" t="s">
        <v>1</v>
      </c>
      <c r="D3" s="21"/>
      <c r="E3" s="10"/>
      <c r="F3" s="51">
        <v>765900</v>
      </c>
      <c r="G3" s="33">
        <v>6171</v>
      </c>
      <c r="H3" s="30">
        <v>5011</v>
      </c>
      <c r="I3" s="31" t="s">
        <v>14</v>
      </c>
      <c r="J3" s="25"/>
      <c r="K3" s="4"/>
      <c r="L3" s="53">
        <v>209000</v>
      </c>
    </row>
    <row r="4" spans="1:15" ht="12.75">
      <c r="A4" s="7"/>
      <c r="B4" s="8">
        <v>1112</v>
      </c>
      <c r="C4" s="3" t="s">
        <v>2</v>
      </c>
      <c r="D4" s="21"/>
      <c r="E4" s="10"/>
      <c r="F4" s="51"/>
      <c r="G4" s="33">
        <v>6171</v>
      </c>
      <c r="H4" s="30">
        <v>5031</v>
      </c>
      <c r="I4" s="31" t="s">
        <v>18</v>
      </c>
      <c r="J4" s="25"/>
      <c r="K4" s="4"/>
      <c r="L4" s="53">
        <v>52000</v>
      </c>
      <c r="O4" s="18"/>
    </row>
    <row r="5" spans="1:12" ht="12.75">
      <c r="A5" s="7"/>
      <c r="B5" s="8">
        <v>1113</v>
      </c>
      <c r="C5" s="3" t="s">
        <v>3</v>
      </c>
      <c r="D5" s="21"/>
      <c r="E5" s="10"/>
      <c r="F5" s="51">
        <v>76800</v>
      </c>
      <c r="G5" s="33">
        <v>6171</v>
      </c>
      <c r="H5" s="30">
        <v>5032</v>
      </c>
      <c r="I5" s="31" t="s">
        <v>19</v>
      </c>
      <c r="J5" s="34"/>
      <c r="K5" s="28"/>
      <c r="L5" s="53">
        <v>19000</v>
      </c>
    </row>
    <row r="6" spans="1:12" ht="12.75">
      <c r="A6" s="7"/>
      <c r="B6" s="8">
        <v>1121</v>
      </c>
      <c r="C6" s="3" t="s">
        <v>5</v>
      </c>
      <c r="D6" s="21"/>
      <c r="E6" s="10"/>
      <c r="F6" s="51">
        <v>781200</v>
      </c>
      <c r="G6" s="33">
        <v>2310</v>
      </c>
      <c r="H6" s="30">
        <v>5021</v>
      </c>
      <c r="I6" s="31" t="s">
        <v>15</v>
      </c>
      <c r="J6" s="34"/>
      <c r="K6" s="28"/>
      <c r="L6" s="53">
        <v>31000</v>
      </c>
    </row>
    <row r="7" spans="1:12" ht="12.75">
      <c r="A7" s="7"/>
      <c r="B7" s="8">
        <v>1211</v>
      </c>
      <c r="C7" s="3" t="s">
        <v>4</v>
      </c>
      <c r="D7" s="21"/>
      <c r="E7" s="10"/>
      <c r="F7" s="51">
        <v>1565000</v>
      </c>
      <c r="G7" s="33">
        <v>3314</v>
      </c>
      <c r="H7" s="30">
        <v>5021</v>
      </c>
      <c r="I7" s="31" t="s">
        <v>55</v>
      </c>
      <c r="J7" s="25"/>
      <c r="K7" s="4"/>
      <c r="L7" s="53">
        <v>4000</v>
      </c>
    </row>
    <row r="8" spans="1:12" ht="12.75">
      <c r="A8" s="7"/>
      <c r="B8" s="8">
        <v>1337</v>
      </c>
      <c r="C8" s="3" t="s">
        <v>6</v>
      </c>
      <c r="D8" s="21"/>
      <c r="E8" s="10"/>
      <c r="F8" s="51">
        <v>100000</v>
      </c>
      <c r="G8" s="33">
        <v>3319</v>
      </c>
      <c r="H8" s="30">
        <v>5021</v>
      </c>
      <c r="I8" s="31" t="s">
        <v>56</v>
      </c>
      <c r="J8" s="25"/>
      <c r="K8" s="4"/>
      <c r="L8" s="53">
        <v>3000</v>
      </c>
    </row>
    <row r="9" spans="1:12" ht="12.75">
      <c r="A9" s="7"/>
      <c r="B9" s="8">
        <v>1341</v>
      </c>
      <c r="C9" s="3" t="s">
        <v>7</v>
      </c>
      <c r="D9" s="21"/>
      <c r="E9" s="10"/>
      <c r="F9" s="51">
        <v>2400</v>
      </c>
      <c r="G9" s="33">
        <v>3745</v>
      </c>
      <c r="H9" s="30">
        <v>5021</v>
      </c>
      <c r="I9" s="31" t="s">
        <v>16</v>
      </c>
      <c r="J9" s="25"/>
      <c r="K9" s="4"/>
      <c r="L9" s="53">
        <v>11000</v>
      </c>
    </row>
    <row r="10" spans="1:12" ht="12.75">
      <c r="A10" s="7"/>
      <c r="B10" s="8">
        <v>1361</v>
      </c>
      <c r="C10" s="3" t="s">
        <v>45</v>
      </c>
      <c r="D10" s="21"/>
      <c r="E10" s="10"/>
      <c r="F10" s="51">
        <v>2000</v>
      </c>
      <c r="G10" s="33">
        <v>6171</v>
      </c>
      <c r="H10" s="30">
        <v>5021</v>
      </c>
      <c r="I10" s="31" t="s">
        <v>17</v>
      </c>
      <c r="J10" s="25"/>
      <c r="K10" s="4"/>
      <c r="L10" s="53">
        <v>34000</v>
      </c>
    </row>
    <row r="11" spans="1:16" ht="12.75">
      <c r="A11" s="7"/>
      <c r="B11" s="8">
        <v>1511</v>
      </c>
      <c r="C11" s="31" t="s">
        <v>8</v>
      </c>
      <c r="D11" s="21"/>
      <c r="E11" s="32"/>
      <c r="F11" s="51">
        <v>302000</v>
      </c>
      <c r="G11" s="33">
        <v>6112</v>
      </c>
      <c r="H11" s="30">
        <v>5023</v>
      </c>
      <c r="I11" s="31" t="s">
        <v>76</v>
      </c>
      <c r="J11" s="34"/>
      <c r="K11" s="28"/>
      <c r="L11" s="54">
        <v>428000</v>
      </c>
      <c r="M11" s="44"/>
      <c r="N11" s="44"/>
      <c r="O11" s="44"/>
      <c r="P11" s="44"/>
    </row>
    <row r="12" spans="1:12" ht="12.75">
      <c r="A12" s="29"/>
      <c r="B12" s="30"/>
      <c r="C12" s="31"/>
      <c r="D12" s="21"/>
      <c r="E12" s="32"/>
      <c r="F12" s="51"/>
      <c r="G12" s="33">
        <v>6112</v>
      </c>
      <c r="H12" s="30">
        <v>5032</v>
      </c>
      <c r="I12" s="31" t="s">
        <v>86</v>
      </c>
      <c r="J12" s="34"/>
      <c r="K12" s="28"/>
      <c r="L12" s="54">
        <v>38000</v>
      </c>
    </row>
    <row r="13" spans="1:12" ht="12.75">
      <c r="A13" s="29">
        <v>2310</v>
      </c>
      <c r="B13" s="30">
        <v>2111</v>
      </c>
      <c r="C13" s="31" t="s">
        <v>10</v>
      </c>
      <c r="D13" s="21"/>
      <c r="E13" s="32"/>
      <c r="F13" s="51">
        <v>170000</v>
      </c>
      <c r="G13" s="33">
        <v>3314</v>
      </c>
      <c r="H13" s="30">
        <v>5136</v>
      </c>
      <c r="I13" s="31" t="s">
        <v>23</v>
      </c>
      <c r="J13" s="34"/>
      <c r="K13" s="28"/>
      <c r="L13" s="54">
        <v>5000</v>
      </c>
    </row>
    <row r="14" spans="1:12" ht="12.75">
      <c r="A14" s="29">
        <v>3314</v>
      </c>
      <c r="B14" s="30">
        <v>2111</v>
      </c>
      <c r="C14" s="35" t="s">
        <v>52</v>
      </c>
      <c r="D14" s="21"/>
      <c r="E14" s="32"/>
      <c r="F14" s="51">
        <v>500</v>
      </c>
      <c r="G14" s="33">
        <v>6171</v>
      </c>
      <c r="H14" s="30">
        <v>5137</v>
      </c>
      <c r="I14" s="31" t="s">
        <v>24</v>
      </c>
      <c r="J14" s="46"/>
      <c r="K14" s="65"/>
      <c r="L14" s="54">
        <v>20000</v>
      </c>
    </row>
    <row r="15" spans="1:12" ht="12.75">
      <c r="A15" s="29">
        <v>3632</v>
      </c>
      <c r="B15" s="30">
        <v>2111</v>
      </c>
      <c r="C15" s="31" t="s">
        <v>54</v>
      </c>
      <c r="D15" s="21"/>
      <c r="E15" s="32"/>
      <c r="F15" s="51">
        <v>0</v>
      </c>
      <c r="G15" s="33">
        <v>3111</v>
      </c>
      <c r="H15" s="30">
        <v>5137</v>
      </c>
      <c r="I15" s="31" t="s">
        <v>88</v>
      </c>
      <c r="J15" s="34"/>
      <c r="K15" s="28"/>
      <c r="L15" s="54">
        <v>30000</v>
      </c>
    </row>
    <row r="16" spans="1:15" ht="12.75">
      <c r="A16" s="29">
        <v>3639</v>
      </c>
      <c r="B16" s="30">
        <v>2111</v>
      </c>
      <c r="C16" s="31" t="s">
        <v>53</v>
      </c>
      <c r="D16" s="21"/>
      <c r="E16" s="32"/>
      <c r="F16" s="51">
        <v>500</v>
      </c>
      <c r="G16" s="33">
        <v>2310</v>
      </c>
      <c r="H16" s="30">
        <v>5139</v>
      </c>
      <c r="I16" s="31" t="s">
        <v>60</v>
      </c>
      <c r="J16" s="52"/>
      <c r="K16" s="4"/>
      <c r="L16" s="54">
        <v>15000</v>
      </c>
      <c r="O16" s="18"/>
    </row>
    <row r="17" spans="1:12" ht="12.75">
      <c r="A17" s="36">
        <v>3725</v>
      </c>
      <c r="B17" s="16">
        <v>2324</v>
      </c>
      <c r="C17" s="31" t="s">
        <v>46</v>
      </c>
      <c r="D17" s="21"/>
      <c r="E17" s="32"/>
      <c r="F17" s="51">
        <v>44000</v>
      </c>
      <c r="G17" s="33">
        <v>3631</v>
      </c>
      <c r="H17" s="30">
        <v>5139</v>
      </c>
      <c r="I17" s="31" t="s">
        <v>49</v>
      </c>
      <c r="J17" s="34"/>
      <c r="K17" s="28"/>
      <c r="L17" s="54">
        <v>3000</v>
      </c>
    </row>
    <row r="18" spans="1:12" ht="12.75">
      <c r="A18" s="36">
        <v>1012</v>
      </c>
      <c r="B18" s="16">
        <v>2131</v>
      </c>
      <c r="C18" s="17" t="s">
        <v>9</v>
      </c>
      <c r="D18" s="22"/>
      <c r="E18" s="32"/>
      <c r="F18" s="51">
        <v>20000</v>
      </c>
      <c r="G18" s="33">
        <v>5512</v>
      </c>
      <c r="H18" s="30">
        <v>5139</v>
      </c>
      <c r="I18" s="31" t="s">
        <v>21</v>
      </c>
      <c r="J18" s="46"/>
      <c r="K18" s="65"/>
      <c r="L18" s="54">
        <v>40000</v>
      </c>
    </row>
    <row r="19" spans="1:12" ht="12.75">
      <c r="A19" s="29">
        <v>3612</v>
      </c>
      <c r="B19" s="30">
        <v>2132</v>
      </c>
      <c r="C19" s="31" t="s">
        <v>11</v>
      </c>
      <c r="D19" s="23"/>
      <c r="E19" s="15"/>
      <c r="F19" s="51">
        <v>27600</v>
      </c>
      <c r="G19" s="33">
        <v>6171</v>
      </c>
      <c r="H19" s="30">
        <v>5139</v>
      </c>
      <c r="I19" s="31" t="s">
        <v>20</v>
      </c>
      <c r="J19" s="34"/>
      <c r="K19" s="28"/>
      <c r="L19" s="54">
        <v>50000</v>
      </c>
    </row>
    <row r="20" spans="1:12" ht="12.75">
      <c r="A20" s="30">
        <v>6310</v>
      </c>
      <c r="B20" s="30">
        <v>2141</v>
      </c>
      <c r="C20" s="31" t="s">
        <v>12</v>
      </c>
      <c r="D20" s="24"/>
      <c r="E20" s="37"/>
      <c r="F20" s="51">
        <v>5000</v>
      </c>
      <c r="G20" s="33">
        <v>3633</v>
      </c>
      <c r="H20" s="30">
        <v>5141</v>
      </c>
      <c r="I20" s="31" t="s">
        <v>22</v>
      </c>
      <c r="J20" s="34"/>
      <c r="K20" s="28"/>
      <c r="L20" s="54">
        <v>32000</v>
      </c>
    </row>
    <row r="21" spans="1:12" ht="12.75">
      <c r="A21" s="30"/>
      <c r="B21" s="16">
        <v>4112</v>
      </c>
      <c r="C21" s="17" t="s">
        <v>47</v>
      </c>
      <c r="D21" s="24"/>
      <c r="E21" s="15"/>
      <c r="F21" s="51">
        <v>66700</v>
      </c>
      <c r="G21" s="33">
        <v>6171</v>
      </c>
      <c r="H21" s="30">
        <v>5153</v>
      </c>
      <c r="I21" s="31" t="s">
        <v>25</v>
      </c>
      <c r="J21" s="34"/>
      <c r="K21" s="28"/>
      <c r="L21" s="54">
        <v>16000</v>
      </c>
    </row>
    <row r="22" spans="1:15" ht="12.75">
      <c r="A22" s="29"/>
      <c r="B22" s="30" t="s">
        <v>91</v>
      </c>
      <c r="C22" s="31" t="s">
        <v>90</v>
      </c>
      <c r="D22" s="21"/>
      <c r="E22" s="32"/>
      <c r="F22" s="51">
        <v>21200</v>
      </c>
      <c r="G22" s="33">
        <v>2310</v>
      </c>
      <c r="H22" s="30">
        <v>5154</v>
      </c>
      <c r="I22" s="31" t="s">
        <v>26</v>
      </c>
      <c r="J22" s="34"/>
      <c r="K22" s="28"/>
      <c r="L22" s="54">
        <v>120000</v>
      </c>
      <c r="O22" s="18"/>
    </row>
    <row r="23" spans="1:12" ht="12.75">
      <c r="A23" s="36"/>
      <c r="B23" s="66">
        <v>4116</v>
      </c>
      <c r="C23" s="67" t="s">
        <v>92</v>
      </c>
      <c r="D23" s="22"/>
      <c r="E23" s="38"/>
      <c r="F23" s="51">
        <v>203081</v>
      </c>
      <c r="G23" s="33">
        <v>3631</v>
      </c>
      <c r="H23" s="30">
        <v>5154</v>
      </c>
      <c r="I23" s="31" t="s">
        <v>27</v>
      </c>
      <c r="J23" s="34"/>
      <c r="K23" s="28"/>
      <c r="L23" s="54">
        <v>16000</v>
      </c>
    </row>
    <row r="24" spans="1:12" ht="13.5" thickBot="1">
      <c r="A24" s="39"/>
      <c r="B24" s="40"/>
      <c r="C24" s="41" t="s">
        <v>48</v>
      </c>
      <c r="D24" s="42"/>
      <c r="E24" s="43"/>
      <c r="F24" s="51">
        <f>SUM(F3:F23)</f>
        <v>4153881</v>
      </c>
      <c r="G24" s="33">
        <v>5512</v>
      </c>
      <c r="H24" s="30">
        <v>5154</v>
      </c>
      <c r="I24" s="31" t="s">
        <v>28</v>
      </c>
      <c r="J24" s="34"/>
      <c r="K24" s="28"/>
      <c r="L24" s="54">
        <v>2000</v>
      </c>
    </row>
    <row r="25" spans="1:12" ht="12.75">
      <c r="A25" s="44"/>
      <c r="B25" s="44"/>
      <c r="C25" s="44"/>
      <c r="D25" s="44"/>
      <c r="E25" s="45"/>
      <c r="F25" s="45"/>
      <c r="G25" s="33">
        <v>6171</v>
      </c>
      <c r="H25" s="30">
        <v>5154</v>
      </c>
      <c r="I25" s="31" t="s">
        <v>29</v>
      </c>
      <c r="J25" s="34"/>
      <c r="K25" s="28"/>
      <c r="L25" s="54">
        <v>50000</v>
      </c>
    </row>
    <row r="26" spans="1:13" ht="12.75">
      <c r="A26" s="44"/>
      <c r="B26" s="44"/>
      <c r="C26" s="44"/>
      <c r="D26" s="44"/>
      <c r="E26" s="45"/>
      <c r="F26" s="45"/>
      <c r="G26" s="33">
        <v>6171</v>
      </c>
      <c r="H26" s="30">
        <v>5162</v>
      </c>
      <c r="I26" s="31" t="s">
        <v>30</v>
      </c>
      <c r="J26" s="34"/>
      <c r="K26" s="28"/>
      <c r="L26" s="54">
        <v>22000</v>
      </c>
      <c r="M26" s="1"/>
    </row>
    <row r="27" spans="1:12" ht="12.75">
      <c r="A27" s="44"/>
      <c r="B27" s="44"/>
      <c r="C27" s="44"/>
      <c r="D27" s="44"/>
      <c r="E27" s="45"/>
      <c r="F27" s="45"/>
      <c r="G27" s="33">
        <v>6310</v>
      </c>
      <c r="H27" s="30">
        <v>5163</v>
      </c>
      <c r="I27" s="31" t="s">
        <v>31</v>
      </c>
      <c r="J27" s="46"/>
      <c r="K27" s="65"/>
      <c r="L27" s="54">
        <v>10000</v>
      </c>
    </row>
    <row r="28" spans="1:12" ht="12.75">
      <c r="A28" s="44" t="s">
        <v>95</v>
      </c>
      <c r="B28" s="44"/>
      <c r="C28" s="44"/>
      <c r="D28" s="44"/>
      <c r="E28" s="45"/>
      <c r="F28" s="45"/>
      <c r="G28" s="33">
        <v>2310</v>
      </c>
      <c r="H28" s="30">
        <v>5169</v>
      </c>
      <c r="I28" s="31" t="s">
        <v>33</v>
      </c>
      <c r="J28" s="34"/>
      <c r="K28" s="28"/>
      <c r="L28" s="54">
        <v>65000</v>
      </c>
    </row>
    <row r="29" spans="1:12" ht="12.75">
      <c r="A29" s="44" t="s">
        <v>96</v>
      </c>
      <c r="B29" s="44"/>
      <c r="C29" s="44"/>
      <c r="D29" s="44"/>
      <c r="E29" s="45"/>
      <c r="F29" s="45"/>
      <c r="G29" s="33">
        <v>2321</v>
      </c>
      <c r="H29" s="30">
        <v>6121</v>
      </c>
      <c r="I29" s="31" t="s">
        <v>34</v>
      </c>
      <c r="J29" s="34"/>
      <c r="K29" s="28"/>
      <c r="L29" s="54">
        <v>10000</v>
      </c>
    </row>
    <row r="30" spans="1:13" ht="12.75">
      <c r="A30" s="44"/>
      <c r="B30" s="44"/>
      <c r="C30" s="44"/>
      <c r="D30" s="44"/>
      <c r="E30" s="45"/>
      <c r="F30" s="45"/>
      <c r="G30" s="33">
        <v>3722</v>
      </c>
      <c r="H30" s="30">
        <v>5169</v>
      </c>
      <c r="I30" s="31" t="s">
        <v>32</v>
      </c>
      <c r="J30" s="46"/>
      <c r="K30" s="65"/>
      <c r="L30" s="68">
        <v>220000</v>
      </c>
      <c r="M30" s="1"/>
    </row>
    <row r="31" spans="1:15" ht="12.75">
      <c r="A31" t="s">
        <v>97</v>
      </c>
      <c r="C31" s="44"/>
      <c r="D31" s="44"/>
      <c r="E31" s="45"/>
      <c r="F31" s="45"/>
      <c r="G31" s="33">
        <v>6171</v>
      </c>
      <c r="H31" s="30">
        <v>5169</v>
      </c>
      <c r="I31" s="31" t="s">
        <v>50</v>
      </c>
      <c r="J31" s="46"/>
      <c r="K31" s="65"/>
      <c r="L31" s="54">
        <v>90000</v>
      </c>
      <c r="O31" s="18"/>
    </row>
    <row r="32" spans="1:12" ht="12.75">
      <c r="A32" t="s">
        <v>98</v>
      </c>
      <c r="C32" s="44"/>
      <c r="D32" s="44"/>
      <c r="E32" s="45"/>
      <c r="F32" s="45"/>
      <c r="G32" s="33">
        <v>2212</v>
      </c>
      <c r="H32" s="30">
        <v>5171</v>
      </c>
      <c r="I32" s="31" t="s">
        <v>89</v>
      </c>
      <c r="J32" s="25"/>
      <c r="K32" s="4"/>
      <c r="L32" s="54">
        <v>30000</v>
      </c>
    </row>
    <row r="33" spans="3:12" ht="12.75">
      <c r="C33" s="44"/>
      <c r="D33" s="44"/>
      <c r="E33" s="45"/>
      <c r="F33" s="45"/>
      <c r="G33" s="33">
        <v>2310</v>
      </c>
      <c r="H33" s="30">
        <v>5171</v>
      </c>
      <c r="I33" s="31" t="s">
        <v>59</v>
      </c>
      <c r="J33" s="25"/>
      <c r="K33" s="4"/>
      <c r="L33" s="54">
        <v>200000</v>
      </c>
    </row>
    <row r="34" spans="3:15" ht="12.75">
      <c r="C34" s="44"/>
      <c r="D34" s="44"/>
      <c r="E34" s="45"/>
      <c r="F34" s="45"/>
      <c r="G34" s="33">
        <v>3111</v>
      </c>
      <c r="H34" s="30">
        <v>5171</v>
      </c>
      <c r="I34" s="31" t="s">
        <v>37</v>
      </c>
      <c r="J34" s="25"/>
      <c r="K34" s="4"/>
      <c r="L34" s="54">
        <v>120000</v>
      </c>
      <c r="O34" s="6"/>
    </row>
    <row r="35" spans="3:12" ht="12.75">
      <c r="C35" s="44"/>
      <c r="D35" s="44"/>
      <c r="E35" s="45"/>
      <c r="F35" s="45"/>
      <c r="G35" s="33">
        <v>3113</v>
      </c>
      <c r="H35" s="30">
        <v>5171</v>
      </c>
      <c r="I35" s="31" t="s">
        <v>43</v>
      </c>
      <c r="J35" s="34"/>
      <c r="K35" s="28"/>
      <c r="L35" s="54">
        <v>10000</v>
      </c>
    </row>
    <row r="36" spans="3:12" ht="12.75">
      <c r="C36" s="44"/>
      <c r="D36" s="44"/>
      <c r="E36" s="45"/>
      <c r="F36" s="45"/>
      <c r="G36" s="33">
        <v>5512</v>
      </c>
      <c r="H36" s="30">
        <v>5171</v>
      </c>
      <c r="I36" s="31" t="s">
        <v>36</v>
      </c>
      <c r="J36" s="25"/>
      <c r="K36" s="4"/>
      <c r="L36" s="54">
        <v>10000</v>
      </c>
    </row>
    <row r="37" spans="3:12" ht="12.75">
      <c r="C37" s="47">
        <f>F24-L47</f>
        <v>957881</v>
      </c>
      <c r="D37" s="44"/>
      <c r="E37" s="45"/>
      <c r="F37" s="45"/>
      <c r="G37" s="33">
        <v>6171</v>
      </c>
      <c r="H37" s="30">
        <v>5171</v>
      </c>
      <c r="I37" s="31" t="s">
        <v>35</v>
      </c>
      <c r="J37" s="25"/>
      <c r="K37" s="4"/>
      <c r="L37" s="54">
        <v>700000</v>
      </c>
    </row>
    <row r="38" spans="3:12" ht="12.75">
      <c r="C38" s="57"/>
      <c r="D38" s="44"/>
      <c r="E38" s="45"/>
      <c r="F38" s="45"/>
      <c r="G38" s="33">
        <v>6112</v>
      </c>
      <c r="H38" s="30">
        <v>5173</v>
      </c>
      <c r="I38" s="31" t="s">
        <v>38</v>
      </c>
      <c r="J38" s="25"/>
      <c r="K38" s="4"/>
      <c r="L38" s="54">
        <v>5000</v>
      </c>
    </row>
    <row r="39" spans="3:12" ht="12.75">
      <c r="C39" s="49"/>
      <c r="D39" s="44"/>
      <c r="E39" s="45"/>
      <c r="F39" s="45"/>
      <c r="G39" s="33">
        <v>6171</v>
      </c>
      <c r="H39" s="30">
        <v>5175</v>
      </c>
      <c r="I39" s="31" t="s">
        <v>58</v>
      </c>
      <c r="J39" s="25"/>
      <c r="K39" s="4"/>
      <c r="L39" s="68">
        <v>50000</v>
      </c>
    </row>
    <row r="40" spans="3:12" ht="12.75">
      <c r="C40" s="58"/>
      <c r="D40" s="44"/>
      <c r="E40" s="45"/>
      <c r="F40" s="45"/>
      <c r="G40" s="33">
        <v>6171</v>
      </c>
      <c r="H40" s="30">
        <v>5194</v>
      </c>
      <c r="I40" s="31" t="s">
        <v>39</v>
      </c>
      <c r="J40" s="46"/>
      <c r="K40" s="65"/>
      <c r="L40" s="54">
        <v>10000</v>
      </c>
    </row>
    <row r="41" spans="3:12" ht="12.75">
      <c r="C41" s="59"/>
      <c r="D41" s="44"/>
      <c r="E41" s="45"/>
      <c r="F41" s="45"/>
      <c r="G41" s="33">
        <v>3429</v>
      </c>
      <c r="H41" s="30">
        <v>5229</v>
      </c>
      <c r="I41" s="31" t="s">
        <v>57</v>
      </c>
      <c r="J41" s="26"/>
      <c r="K41" s="4"/>
      <c r="L41" s="54">
        <v>20000</v>
      </c>
    </row>
    <row r="42" spans="3:12" ht="12.75">
      <c r="C42" s="59"/>
      <c r="D42" s="44"/>
      <c r="E42" s="45"/>
      <c r="F42" s="45"/>
      <c r="G42" s="60">
        <v>3113</v>
      </c>
      <c r="H42" s="16">
        <v>5321</v>
      </c>
      <c r="I42" s="31" t="s">
        <v>87</v>
      </c>
      <c r="J42" s="26"/>
      <c r="K42" s="4"/>
      <c r="L42" s="54">
        <v>24000</v>
      </c>
    </row>
    <row r="43" spans="3:12" ht="12.75">
      <c r="C43" s="44"/>
      <c r="D43" s="44"/>
      <c r="E43" s="45"/>
      <c r="F43" s="45"/>
      <c r="G43" s="60">
        <v>3639</v>
      </c>
      <c r="H43" s="16">
        <v>5329</v>
      </c>
      <c r="I43" s="31" t="s">
        <v>40</v>
      </c>
      <c r="J43" s="25"/>
      <c r="K43" s="4"/>
      <c r="L43" s="54">
        <v>5000</v>
      </c>
    </row>
    <row r="44" spans="3:12" ht="12.75">
      <c r="C44" s="44"/>
      <c r="D44" s="44"/>
      <c r="E44" s="45"/>
      <c r="F44" s="45"/>
      <c r="G44" s="33">
        <v>3111</v>
      </c>
      <c r="H44" s="30">
        <v>5331</v>
      </c>
      <c r="I44" s="31" t="s">
        <v>42</v>
      </c>
      <c r="J44" s="25"/>
      <c r="K44" s="4"/>
      <c r="L44" s="68">
        <v>320000</v>
      </c>
    </row>
    <row r="45" spans="3:12" ht="12.75">
      <c r="C45" s="44"/>
      <c r="D45" s="44"/>
      <c r="E45" s="45"/>
      <c r="F45" s="45"/>
      <c r="G45" s="33">
        <v>2310</v>
      </c>
      <c r="H45" s="30">
        <v>5362</v>
      </c>
      <c r="I45" s="31" t="s">
        <v>41</v>
      </c>
      <c r="J45" s="25"/>
      <c r="K45" s="4"/>
      <c r="L45" s="55">
        <v>44000</v>
      </c>
    </row>
    <row r="46" spans="3:12" ht="12.75">
      <c r="C46" s="44"/>
      <c r="D46" s="44"/>
      <c r="E46" s="45"/>
      <c r="F46" s="45"/>
      <c r="G46" s="33">
        <v>6399</v>
      </c>
      <c r="H46" s="30">
        <v>5362</v>
      </c>
      <c r="I46" s="31" t="s">
        <v>51</v>
      </c>
      <c r="J46" s="26"/>
      <c r="K46" s="4"/>
      <c r="L46" s="55">
        <v>3000</v>
      </c>
    </row>
    <row r="47" spans="7:12" ht="13.5" thickBot="1">
      <c r="G47" s="12"/>
      <c r="H47" s="13"/>
      <c r="I47" s="14" t="s">
        <v>48</v>
      </c>
      <c r="J47" s="48"/>
      <c r="K47" s="4"/>
      <c r="L47" s="56">
        <f>SUM(L3:L46)</f>
        <v>3196000</v>
      </c>
    </row>
    <row r="48" spans="10:12" ht="14.25" thickBot="1" thickTop="1">
      <c r="J48" s="19"/>
      <c r="K48" s="27"/>
      <c r="L48" s="4"/>
    </row>
    <row r="49" ht="13.5" thickTop="1">
      <c r="L49" s="27"/>
    </row>
    <row r="50" ht="12.75">
      <c r="I50" s="44"/>
    </row>
    <row r="51" ht="12.75">
      <c r="I51" s="44"/>
    </row>
    <row r="52" ht="12.75">
      <c r="I52" s="44"/>
    </row>
    <row r="53" spans="3:12" ht="12.75">
      <c r="C53" s="20"/>
      <c r="I53" s="49"/>
      <c r="L53" s="1"/>
    </row>
    <row r="54" ht="12.75">
      <c r="I54" s="44"/>
    </row>
    <row r="55" spans="7:14" ht="12.75">
      <c r="G55" s="44"/>
      <c r="H55" s="44"/>
      <c r="I55" s="44"/>
      <c r="J55" s="44"/>
      <c r="K55" s="44"/>
      <c r="L55" s="47"/>
      <c r="M55" s="44"/>
      <c r="N55" s="44"/>
    </row>
    <row r="56" spans="10:11" ht="12.75">
      <c r="J56" s="1" t="e">
        <f>#REF!</f>
        <v>#REF!</v>
      </c>
      <c r="K56" s="1"/>
    </row>
    <row r="58" spans="10:11" ht="12.75">
      <c r="J58" s="1" t="e">
        <f>SUM(J55:J57)</f>
        <v>#REF!</v>
      </c>
      <c r="K58" s="1"/>
    </row>
    <row r="69" ht="12.75">
      <c r="H69" s="5"/>
    </row>
  </sheetData>
  <sheetProtection/>
  <mergeCells count="4">
    <mergeCell ref="G1:J1"/>
    <mergeCell ref="G2:H2"/>
    <mergeCell ref="A1:E1"/>
    <mergeCell ref="A2:B2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0"/>
  <sheetViews>
    <sheetView zoomScalePageLayoutView="0" workbookViewId="0" topLeftCell="A1">
      <selection activeCell="O26" sqref="O26"/>
    </sheetView>
  </sheetViews>
  <sheetFormatPr defaultColWidth="9.00390625" defaultRowHeight="12.75"/>
  <cols>
    <col min="2" max="2" width="10.625" style="0" customWidth="1"/>
    <col min="3" max="3" width="10.375" style="0" customWidth="1"/>
    <col min="4" max="4" width="16.00390625" style="0" customWidth="1"/>
    <col min="5" max="5" width="13.125" style="0" customWidth="1"/>
    <col min="6" max="6" width="16.25390625" style="0" customWidth="1"/>
    <col min="7" max="7" width="11.125" style="0" customWidth="1"/>
    <col min="8" max="8" width="10.00390625" style="0" customWidth="1"/>
    <col min="9" max="9" width="10.25390625" style="0" customWidth="1"/>
    <col min="10" max="10" width="10.75390625" style="0" customWidth="1"/>
    <col min="11" max="11" width="11.00390625" style="0" customWidth="1"/>
  </cols>
  <sheetData>
    <row r="2" spans="3:8" ht="12.75">
      <c r="C2" t="s">
        <v>64</v>
      </c>
      <c r="D2" t="s">
        <v>65</v>
      </c>
      <c r="E2" t="s">
        <v>66</v>
      </c>
      <c r="F2" t="s">
        <v>73</v>
      </c>
      <c r="G2" t="s">
        <v>74</v>
      </c>
      <c r="H2" t="s">
        <v>75</v>
      </c>
    </row>
    <row r="3" spans="2:10" ht="12.75">
      <c r="B3" t="s">
        <v>61</v>
      </c>
      <c r="C3">
        <v>14347</v>
      </c>
      <c r="J3">
        <f>SUM(C3:I3)</f>
        <v>14347</v>
      </c>
    </row>
    <row r="4" spans="2:10" ht="12.75">
      <c r="B4" t="s">
        <v>62</v>
      </c>
      <c r="D4">
        <v>12725</v>
      </c>
      <c r="J4">
        <f aca="true" t="shared" si="0" ref="J4:J9">SUM(C4:I4)</f>
        <v>12725</v>
      </c>
    </row>
    <row r="5" spans="2:10" ht="12.75">
      <c r="B5" t="s">
        <v>63</v>
      </c>
      <c r="E5">
        <v>880</v>
      </c>
      <c r="F5">
        <v>1140</v>
      </c>
      <c r="G5">
        <v>280</v>
      </c>
      <c r="H5">
        <v>180</v>
      </c>
      <c r="J5">
        <f t="shared" si="0"/>
        <v>2480</v>
      </c>
    </row>
    <row r="6" spans="2:10" ht="12.75">
      <c r="B6" t="s">
        <v>68</v>
      </c>
      <c r="E6">
        <v>880</v>
      </c>
      <c r="F6">
        <v>1140</v>
      </c>
      <c r="G6">
        <v>280</v>
      </c>
      <c r="H6">
        <v>180</v>
      </c>
      <c r="J6">
        <f t="shared" si="0"/>
        <v>2480</v>
      </c>
    </row>
    <row r="7" spans="2:10" ht="12.75">
      <c r="B7" t="s">
        <v>71</v>
      </c>
      <c r="E7">
        <v>880</v>
      </c>
      <c r="F7">
        <v>1140</v>
      </c>
      <c r="G7">
        <v>280</v>
      </c>
      <c r="H7">
        <v>180</v>
      </c>
      <c r="J7">
        <f t="shared" si="0"/>
        <v>2480</v>
      </c>
    </row>
    <row r="8" spans="2:10" ht="12.75">
      <c r="B8" t="s">
        <v>72</v>
      </c>
      <c r="E8">
        <v>880</v>
      </c>
      <c r="F8">
        <v>1140</v>
      </c>
      <c r="G8">
        <v>280</v>
      </c>
      <c r="H8">
        <v>180</v>
      </c>
      <c r="J8">
        <f t="shared" si="0"/>
        <v>2480</v>
      </c>
    </row>
    <row r="9" spans="2:10" ht="12.75">
      <c r="B9" t="s">
        <v>69</v>
      </c>
      <c r="E9">
        <v>880</v>
      </c>
      <c r="F9">
        <v>1140</v>
      </c>
      <c r="G9">
        <v>280</v>
      </c>
      <c r="H9">
        <v>180</v>
      </c>
      <c r="J9">
        <f t="shared" si="0"/>
        <v>2480</v>
      </c>
    </row>
    <row r="12" spans="2:6" ht="12.75">
      <c r="B12" t="s">
        <v>67</v>
      </c>
      <c r="C12" t="s">
        <v>70</v>
      </c>
      <c r="D12" t="s">
        <v>77</v>
      </c>
      <c r="E12" t="s">
        <v>79</v>
      </c>
      <c r="F12" t="s">
        <v>80</v>
      </c>
    </row>
    <row r="14" spans="2:11" ht="12.75">
      <c r="B14" t="s">
        <v>68</v>
      </c>
      <c r="C14" t="s">
        <v>71</v>
      </c>
      <c r="D14" t="s">
        <v>63</v>
      </c>
      <c r="E14" t="s">
        <v>72</v>
      </c>
      <c r="J14">
        <f>SUM(J3:J13)</f>
        <v>39472</v>
      </c>
      <c r="K14">
        <f>J14*12</f>
        <v>473664</v>
      </c>
    </row>
    <row r="15" spans="2:5" ht="12.75">
      <c r="B15" t="s">
        <v>63</v>
      </c>
      <c r="C15" t="s">
        <v>68</v>
      </c>
      <c r="D15" t="s">
        <v>71</v>
      </c>
      <c r="E15" t="s">
        <v>63</v>
      </c>
    </row>
    <row r="16" spans="2:5" ht="12.75">
      <c r="B16" t="s">
        <v>69</v>
      </c>
      <c r="C16" t="s">
        <v>72</v>
      </c>
      <c r="D16" t="s">
        <v>69</v>
      </c>
      <c r="E16" t="s">
        <v>68</v>
      </c>
    </row>
    <row r="17" spans="4:16" ht="12.75">
      <c r="D17" t="s">
        <v>72</v>
      </c>
      <c r="N17">
        <v>12.5</v>
      </c>
      <c r="O17">
        <v>9.85</v>
      </c>
      <c r="P17">
        <f>N17/O17</f>
        <v>1.2690355329949239</v>
      </c>
    </row>
    <row r="18" spans="14:16" ht="12.75">
      <c r="N18">
        <v>14.5</v>
      </c>
      <c r="O18">
        <v>11.426</v>
      </c>
      <c r="P18">
        <f>N18/O18</f>
        <v>1.2690355329949239</v>
      </c>
    </row>
    <row r="20" ht="12.75">
      <c r="N20">
        <f>N18/P17</f>
        <v>11.426</v>
      </c>
    </row>
    <row r="23" spans="4:14" ht="12.75">
      <c r="D23" t="s">
        <v>64</v>
      </c>
      <c r="E23">
        <v>9131</v>
      </c>
      <c r="F23">
        <f>1304*4</f>
        <v>5216</v>
      </c>
      <c r="J23">
        <f>SUM(E23:G23)</f>
        <v>14347</v>
      </c>
      <c r="N23">
        <f>1450/12.5</f>
        <v>116</v>
      </c>
    </row>
    <row r="24" spans="4:10" ht="12.75">
      <c r="D24" t="s">
        <v>65</v>
      </c>
      <c r="E24">
        <v>7509</v>
      </c>
      <c r="F24">
        <f>1304*4</f>
        <v>5216</v>
      </c>
      <c r="J24">
        <f>SUM(E24:G24)</f>
        <v>12725</v>
      </c>
    </row>
    <row r="25" spans="4:10" ht="12.75">
      <c r="D25" t="s">
        <v>66</v>
      </c>
      <c r="E25">
        <v>880</v>
      </c>
      <c r="F25">
        <v>570</v>
      </c>
      <c r="G25">
        <v>280</v>
      </c>
      <c r="H25">
        <v>180</v>
      </c>
      <c r="J25">
        <f>SUM(E25:I25)</f>
        <v>1910</v>
      </c>
    </row>
    <row r="26" spans="4:5" ht="12.75">
      <c r="D26" t="s">
        <v>73</v>
      </c>
      <c r="E26">
        <v>570</v>
      </c>
    </row>
    <row r="27" spans="4:5" ht="12.75">
      <c r="D27" t="s">
        <v>74</v>
      </c>
      <c r="E27">
        <v>280</v>
      </c>
    </row>
    <row r="28" spans="4:5" ht="12.75">
      <c r="D28" t="s">
        <v>75</v>
      </c>
      <c r="E28">
        <v>180</v>
      </c>
    </row>
    <row r="30" spans="2:5" ht="12.75">
      <c r="B30" t="s">
        <v>67</v>
      </c>
      <c r="C30" t="s">
        <v>70</v>
      </c>
      <c r="D30" t="s">
        <v>77</v>
      </c>
      <c r="E30" t="s">
        <v>78</v>
      </c>
    </row>
    <row r="32" spans="2:5" ht="12.75">
      <c r="B32" t="s">
        <v>68</v>
      </c>
      <c r="C32" t="s">
        <v>71</v>
      </c>
      <c r="D32" t="s">
        <v>63</v>
      </c>
      <c r="E32" t="s">
        <v>72</v>
      </c>
    </row>
    <row r="33" spans="2:5" ht="12.75">
      <c r="B33" t="s">
        <v>72</v>
      </c>
      <c r="C33" t="s">
        <v>63</v>
      </c>
      <c r="D33" t="s">
        <v>69</v>
      </c>
      <c r="E33" t="s">
        <v>63</v>
      </c>
    </row>
    <row r="34" spans="2:5" ht="12.75">
      <c r="B34" t="s">
        <v>69</v>
      </c>
      <c r="C34" t="s">
        <v>72</v>
      </c>
      <c r="D34" t="s">
        <v>71</v>
      </c>
      <c r="E34" t="s">
        <v>68</v>
      </c>
    </row>
    <row r="35" spans="7:11" ht="12.75">
      <c r="G35" t="s">
        <v>67</v>
      </c>
      <c r="H35" t="s">
        <v>70</v>
      </c>
      <c r="I35" t="s">
        <v>81</v>
      </c>
      <c r="J35" t="s">
        <v>79</v>
      </c>
      <c r="K35" t="s">
        <v>80</v>
      </c>
    </row>
    <row r="37" spans="7:11" ht="12.75">
      <c r="G37" t="s">
        <v>68</v>
      </c>
      <c r="H37" t="s">
        <v>71</v>
      </c>
      <c r="I37" t="s">
        <v>63</v>
      </c>
      <c r="J37" t="s">
        <v>72</v>
      </c>
      <c r="K37" t="s">
        <v>69</v>
      </c>
    </row>
    <row r="38" spans="7:11" ht="12.75">
      <c r="G38" t="s">
        <v>63</v>
      </c>
      <c r="H38" t="s">
        <v>68</v>
      </c>
      <c r="I38" t="s">
        <v>72</v>
      </c>
      <c r="J38" t="s">
        <v>71</v>
      </c>
      <c r="K38" t="s">
        <v>71</v>
      </c>
    </row>
    <row r="39" spans="7:11" ht="12.75">
      <c r="G39" t="s">
        <v>69</v>
      </c>
      <c r="H39" t="s">
        <v>72</v>
      </c>
      <c r="I39" t="s">
        <v>69</v>
      </c>
      <c r="J39" t="s">
        <v>68</v>
      </c>
      <c r="K39" t="s">
        <v>63</v>
      </c>
    </row>
    <row r="42" spans="2:6" ht="12.75">
      <c r="B42" t="s">
        <v>82</v>
      </c>
      <c r="C42">
        <v>4905</v>
      </c>
      <c r="D42">
        <v>5331</v>
      </c>
      <c r="F42">
        <v>5800</v>
      </c>
    </row>
    <row r="43" spans="2:6" ht="12.75">
      <c r="B43" t="s">
        <v>83</v>
      </c>
      <c r="C43">
        <v>1150</v>
      </c>
      <c r="D43">
        <v>1250</v>
      </c>
      <c r="F43">
        <v>1600</v>
      </c>
    </row>
    <row r="44" spans="2:6" ht="12.75">
      <c r="B44" t="s">
        <v>84</v>
      </c>
      <c r="D44">
        <v>133</v>
      </c>
      <c r="E44">
        <v>400</v>
      </c>
      <c r="F44">
        <v>600</v>
      </c>
    </row>
    <row r="45" spans="2:6" ht="12.75">
      <c r="B45" t="s">
        <v>85</v>
      </c>
      <c r="D45">
        <v>100</v>
      </c>
      <c r="E45">
        <v>300</v>
      </c>
      <c r="F45">
        <v>500</v>
      </c>
    </row>
    <row r="48" spans="4:10" ht="12.75">
      <c r="D48">
        <f>SUM(D42:D47)</f>
        <v>6814</v>
      </c>
      <c r="F48">
        <f>SUM(F42:F47)</f>
        <v>8500</v>
      </c>
      <c r="J48">
        <f>F48*12</f>
        <v>102000</v>
      </c>
    </row>
    <row r="50" ht="12.75">
      <c r="J50">
        <f>D48*12</f>
        <v>81768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Blanka Dudková</cp:lastModifiedBy>
  <cp:lastPrinted>2013-01-24T14:16:58Z</cp:lastPrinted>
  <dcterms:created xsi:type="dcterms:W3CDTF">2007-11-21T19:05:49Z</dcterms:created>
  <dcterms:modified xsi:type="dcterms:W3CDTF">2014-02-17T19:10:52Z</dcterms:modified>
  <cp:category/>
  <cp:version/>
  <cp:contentType/>
  <cp:contentStatus/>
</cp:coreProperties>
</file>